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<sst xmlns="http://schemas.openxmlformats.org/spreadsheetml/2006/main" count="48" uniqueCount="45">
  <si>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</si>
  <si>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</si>
  <si>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</si>
  <si>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</si>
  <si>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</si>
  <si>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</si>
  <si>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</si>
  <si>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</si>
  <si>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</si>
  <si>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</si>
  <si>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</si>
  <si>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</si>
  <si>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</si>
  <si>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</si>
  <si>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</si>
  <si>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</si>
  <si>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</si>
  <si>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</si>
  <si>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</si>
  <si>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</si>
  <si>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</si>
  <si>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</si>
  <si>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</si>
  <si>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</si>
  <si>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</si>
  <si>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</si>
  <si>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</si>
  <si>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</si>
  <si>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</si>
  <si>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</si>
  <si>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</si>
  <si>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</si>
  <si>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</si>
  <si>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</si>
  <si>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</si>
  <si>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</si>
  <si>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</si>
  <si>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</si>
  <si>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</si>
  <si>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</si>
  <si>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</si>
  <si>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</si>
  <si>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</si>
  <si>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03.10.2014</t>
  </si>
  <si>
    <t>Касові видатки станом на 03.10.2014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</si>
</sst>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0" fillId="0" borderId="10" xfId="54" applyFont="1" applyBorder="1">
      <alignment/>
      <protection/>
    </xf>
    <xf numFmtId="171" fontId="22" fillId="0" borderId="10" xfId="54" applyNumberFormat="1" applyFont="1" applyFill="1" applyBorder="1" applyAlignment="1">
      <alignment horizontal="center"/>
      <protection/>
    </xf>
    <xf numFmtId="171" fontId="21" fillId="0" borderId="0" xfId="54" applyNumberFormat="1" applyFont="1">
      <alignment/>
      <protection/>
    </xf>
    <xf numFmtId="171" fontId="22" fillId="0" borderId="10" xfId="0" applyNumberFormat="1" applyFont="1" applyFill="1" applyBorder="1" applyAlignment="1">
      <alignment horizontal="center"/>
    </xf>
    <xf numFmtId="171" fontId="22" fillId="0" borderId="10" xfId="54" applyNumberFormat="1" applyFont="1" applyFill="1" applyBorder="1" applyAlignment="1">
      <alignment horizontal="center" vertical="center"/>
      <protection/>
    </xf>
    <xf numFmtId="0" fontId="28" fillId="24" borderId="10" xfId="0" applyFont="1" applyFill="1" applyBorder="1" applyAlignment="1">
      <alignment horizont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4">
          <cell r="E44">
            <v>9029.5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1.00390625" style="3" customWidth="1"/>
    <col min="8" max="16384" width="9.00390625" style="3" customWidth="1"/>
  </cols>
  <sheetData>
    <row r="1" spans="1:6" ht="26.25" customHeight="1">
      <c r="A1" s="79"/>
      <c r="B1" s="79"/>
      <c r="C1" s="79"/>
      <c r="D1" s="79"/>
      <c r="E1" s="79"/>
      <c r="F1" s="79"/>
    </row>
    <row r="2" spans="1:6" ht="39" customHeight="1">
      <c r="A2" s="83" t="s">
        <v>36</v>
      </c>
      <c r="B2" s="83"/>
      <c r="C2" s="83"/>
      <c r="D2" s="83"/>
      <c r="E2" s="83"/>
      <c r="F2" s="83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77" t="s">
        <v>0</v>
      </c>
      <c r="B4" s="77" t="s">
        <v>14</v>
      </c>
      <c r="C4" s="78" t="s">
        <v>37</v>
      </c>
      <c r="D4" s="63" t="s">
        <v>43</v>
      </c>
      <c r="E4" s="76" t="s">
        <v>44</v>
      </c>
      <c r="F4" s="76" t="s">
        <v>35</v>
      </c>
    </row>
    <row r="5" spans="1:6" s="6" customFormat="1" ht="21" customHeight="1" hidden="1">
      <c r="A5" s="77"/>
      <c r="B5" s="77"/>
      <c r="C5" s="78"/>
      <c r="D5" s="8"/>
      <c r="E5" s="76"/>
      <c r="F5" s="76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6" ht="32.25" customHeight="1">
      <c r="A7" s="75" t="s">
        <v>15</v>
      </c>
      <c r="B7" s="75"/>
      <c r="C7" s="75"/>
      <c r="D7" s="66"/>
      <c r="E7" s="66"/>
      <c r="F7" s="67"/>
    </row>
    <row r="8" spans="1:6" ht="37.5">
      <c r="A8" s="10"/>
      <c r="B8" s="11" t="s">
        <v>38</v>
      </c>
      <c r="C8" s="12">
        <v>3671.5</v>
      </c>
      <c r="D8" s="12">
        <v>1148.6462</v>
      </c>
      <c r="E8" s="12"/>
      <c r="F8" s="14">
        <f>D8/C8</f>
        <v>0.31285474601661445</v>
      </c>
    </row>
    <row r="9" spans="1:6" ht="57" customHeight="1">
      <c r="A9" s="10"/>
      <c r="B9" s="11" t="s">
        <v>39</v>
      </c>
      <c r="C9" s="12">
        <v>268.1</v>
      </c>
      <c r="D9" s="12">
        <v>238.62745</v>
      </c>
      <c r="E9" s="12"/>
      <c r="F9" s="14">
        <f>D9/C9</f>
        <v>0.890068817605371</v>
      </c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'!E44</f>
        <v>9029.5</v>
      </c>
      <c r="E10" s="13"/>
      <c r="F10" s="14">
        <f>D10/C10</f>
        <v>0.6751532824884103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10416.77365</v>
      </c>
      <c r="E11" s="17"/>
      <c r="F11" s="18">
        <f>D11/C11</f>
        <v>0.6016526690000924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10416.77365</v>
      </c>
      <c r="E17" s="34"/>
      <c r="F17" s="35">
        <f t="shared" si="0"/>
        <v>0.3541449513941471</v>
      </c>
    </row>
    <row r="18" spans="1:6" s="36" customFormat="1" ht="18.75">
      <c r="A18" s="60"/>
      <c r="B18" s="37" t="s">
        <v>31</v>
      </c>
      <c r="C18" s="61"/>
      <c r="D18" s="61">
        <f>D19+D20</f>
        <v>20039.15139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4459.211959999999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15579.93943</v>
      </c>
      <c r="E20" s="28"/>
      <c r="F20" s="38"/>
    </row>
    <row r="21" spans="1:6" s="36" customFormat="1" ht="36.75" customHeight="1">
      <c r="A21" s="84" t="s">
        <v>21</v>
      </c>
      <c r="B21" s="85"/>
      <c r="C21" s="85"/>
      <c r="D21" s="85"/>
      <c r="E21" s="85"/>
      <c r="F21" s="86"/>
    </row>
    <row r="22" spans="1:6" s="36" customFormat="1" ht="25.5" customHeight="1">
      <c r="A22" s="87" t="s">
        <v>22</v>
      </c>
      <c r="B22" s="88"/>
      <c r="C22" s="88"/>
      <c r="D22" s="88"/>
      <c r="E22" s="88"/>
      <c r="F22" s="89"/>
    </row>
    <row r="23" spans="1:11" ht="37.5" customHeight="1">
      <c r="A23" s="40">
        <v>1</v>
      </c>
      <c r="B23" s="41" t="s">
        <v>23</v>
      </c>
      <c r="C23" s="17">
        <f>C24+C34</f>
        <v>24758.15625</v>
      </c>
      <c r="D23" s="17">
        <f>D24+D34</f>
        <v>2219.86347</v>
      </c>
      <c r="E23" s="42">
        <f>E24+E34</f>
        <v>2153.37887</v>
      </c>
      <c r="F23" s="18">
        <f>D23/C23</f>
        <v>0.08966190565987722</v>
      </c>
      <c r="G23" s="81"/>
      <c r="H23" s="81"/>
      <c r="I23" s="81"/>
      <c r="J23" s="81"/>
      <c r="K23" s="81"/>
    </row>
    <row r="24" spans="1:6" ht="18.75">
      <c r="A24" s="43" t="s">
        <v>9</v>
      </c>
      <c r="B24" s="44" t="s">
        <v>12</v>
      </c>
      <c r="C24" s="45">
        <f>C25+C26+C27+C28+C29+C30+C31</f>
        <v>10632.38614</v>
      </c>
      <c r="D24" s="45">
        <f>D25+D26+D27+D28+D29+D30+D31</f>
        <v>2154.86347</v>
      </c>
      <c r="E24" s="24">
        <f>SUM(E25:E31)</f>
        <v>2088.37887</v>
      </c>
      <c r="F24" s="38">
        <f>D24/C24</f>
        <v>0.20266979035808416</v>
      </c>
    </row>
    <row r="25" spans="1:7" ht="37.5">
      <c r="A25" s="43"/>
      <c r="B25" s="1" t="s">
        <v>1</v>
      </c>
      <c r="C25" s="13">
        <f>939.6+1000+500+682.8027</f>
        <v>3122.4026999999996</v>
      </c>
      <c r="D25" s="13">
        <f>275.11826+44.844+19.1124+72.90011+34.34977+99.34021+72.81226+14.68514+109.64987+111.52318+60.41236+172.32948+16.129+13.5-164.20188+155.73452+143.87249+51.18854+27.5154+66.4846</f>
        <v>1397.2997100000002</v>
      </c>
      <c r="E25" s="13">
        <f>1147.79717+183.01794</f>
        <v>1330.81511</v>
      </c>
      <c r="F25" s="38">
        <f>D25/C25</f>
        <v>0.4475078470819925</v>
      </c>
      <c r="G25" s="72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4.70537+263.3172+97.0644</f>
        <v>365.08697000000006</v>
      </c>
      <c r="E26" s="13">
        <f>4.70537+263.3172+97.0644</f>
        <v>365.08697000000006</v>
      </c>
      <c r="F26" s="38">
        <f>D26/C26</f>
        <v>0.07257946936860446</v>
      </c>
    </row>
    <row r="27" spans="1:6" ht="18.75">
      <c r="A27" s="43"/>
      <c r="B27" s="1" t="s">
        <v>3</v>
      </c>
      <c r="C27" s="73">
        <f>95.1027+595.1027-500-95.1027</f>
        <v>95.10270000000006</v>
      </c>
      <c r="D27" s="74">
        <f>95.1027+9.89184-9.89184</f>
        <v>95.1027</v>
      </c>
      <c r="E27" s="13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46">
        <f>1484+516</f>
        <v>2000</v>
      </c>
      <c r="D28" s="13"/>
      <c r="E28" s="13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46">
        <f>1103.7-1103.7</f>
        <v>0</v>
      </c>
      <c r="D29" s="13"/>
      <c r="E29" s="13"/>
      <c r="F29" s="38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69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69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69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69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/>
      <c r="E38" s="69"/>
      <c r="F38" s="38">
        <f t="shared" si="1"/>
        <v>0</v>
      </c>
    </row>
    <row r="39" spans="1:6" s="36" customFormat="1" ht="27.75" customHeight="1">
      <c r="A39" s="87" t="s">
        <v>41</v>
      </c>
      <c r="B39" s="88"/>
      <c r="C39" s="88"/>
      <c r="D39" s="88"/>
      <c r="E39" s="88"/>
      <c r="F39" s="89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81"/>
      <c r="H40" s="81"/>
      <c r="I40" s="81"/>
      <c r="J40" s="81"/>
      <c r="K40" s="81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70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4955.785019999999</v>
      </c>
      <c r="E44" s="70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2477.8925099999997</v>
      </c>
      <c r="E45" s="70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</v>
      </c>
      <c r="D46" s="54">
        <f>D23+D40</f>
        <v>2477.8925099999997</v>
      </c>
      <c r="E46" s="54">
        <f>E40+E23</f>
        <v>2340.30191</v>
      </c>
      <c r="F46" s="18">
        <f t="shared" si="1"/>
        <v>0.08424231455906418</v>
      </c>
    </row>
    <row r="47" spans="1:6" ht="21" customHeight="1">
      <c r="A47" s="82" t="s">
        <v>29</v>
      </c>
      <c r="B47" s="82"/>
      <c r="C47" s="82"/>
      <c r="D47" s="55"/>
      <c r="E47" s="55"/>
      <c r="F47" s="55"/>
    </row>
    <row r="48" spans="1:6" ht="18.75">
      <c r="A48" s="80" t="s">
        <v>30</v>
      </c>
      <c r="B48" s="80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  <mergeCell ref="A7:C7"/>
    <mergeCell ref="E4:E5"/>
    <mergeCell ref="A4:A5"/>
    <mergeCell ref="B4:B5"/>
    <mergeCell ref="C4:C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2014-10-03T08:51:49Z</dcterms:modified>
  <cp:category/>
  <cp:version/>
  <cp:contentType/>
  <cp:contentStatus/>
</cp:coreProperties>
</file>